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<sst xmlns="http://schemas.openxmlformats.org/spreadsheetml/2006/main" count="177" uniqueCount="113">
  <si>
    <t>01</t>
  </si>
  <si>
    <t>ì³ï³éáÕçáõÃÛáõÝ</t>
  </si>
  <si>
    <t>02</t>
  </si>
  <si>
    <t>²Ý³ßË³ïáõÝ³ÏáõÃÛáõÝ</t>
  </si>
  <si>
    <t>03</t>
  </si>
  <si>
    <t xml:space="preserve">Ì»ñáõÃÛáõÝ </t>
  </si>
  <si>
    <t>êáóÇ³É³Ï³Ý Ï»Ýë³Ãáß³ÏÝ»ñ</t>
  </si>
  <si>
    <t>04</t>
  </si>
  <si>
    <t>05</t>
  </si>
  <si>
    <t>06</t>
  </si>
  <si>
    <t>07</t>
  </si>
  <si>
    <t>ÀÝï³ÝÇùÇ ³Ý¹³ÙÝ»ñ ¨ ½³í³ÏÝ»ñ</t>
  </si>
  <si>
    <t>10</t>
  </si>
  <si>
    <t>11</t>
  </si>
  <si>
    <t xml:space="preserve">ÐáõÙ³ÝÇï³ñ û·ÝáõÃÛ³Ý ÙÇçáó³éáõÙÝ»ñ </t>
  </si>
  <si>
    <t xml:space="preserve">¶áñÍ³½ñÏáõÃÛáõÝ </t>
  </si>
  <si>
    <t>¶áñÍ³½ñÏáõÃÛ³Ý Ýå³ëïÇ í×³ñáõÙ</t>
  </si>
  <si>
    <t>²é³ÝÓÇÝ ËÙµ»ñÇ ù³Õ³ù³óÇÝ»ñÇÝ Ù³ïáõóíáÕ Í³é³ÛáõÃÛáõÝÝ»ñÇ ÷áËÑ³ïáõóáõÙ</t>
  </si>
  <si>
    <t>êáóÇ³É³Ï³Ý å³ßïå³ÝáõÃÛáõÝ (³ÛÉ ¹³ë»ñÇÝ ãå³ïÏ³ÝáÕ)</t>
  </si>
  <si>
    <t>ì³ï³éáÕçáõÃÛáõÝ ¨ ³Ý³ßË³ïáõÝ³ÏáõÃÛáõÝ</t>
  </si>
  <si>
    <t>Ð³ñ³½³ïÇÝ Ïáñóñ³Í ³ÝÓÇÝù</t>
  </si>
  <si>
    <t xml:space="preserve"> 01</t>
  </si>
  <si>
    <t xml:space="preserve"> 05</t>
  </si>
  <si>
    <t>12</t>
  </si>
  <si>
    <t>13</t>
  </si>
  <si>
    <t xml:space="preserve"> 04</t>
  </si>
  <si>
    <t>Ð³ßÙ³Ý¹³ÙÝ»ñÇÝ åñáÃ»½³ûñÃáå»¹ÇÏ å³ñ³·³Ý»ñáí ³å³ÑáíáõÙ ¨ ³ãùÇ åñáÃ»½³íáñáõÙ</t>
  </si>
  <si>
    <t>²ç³ÏóáõÃÛáõÝ Ù³ëÝ³·»ïÝ»ñÇÝ</t>
  </si>
  <si>
    <t>14</t>
  </si>
  <si>
    <t xml:space="preserve">¸ñ³Ù³Ï³Ý (ÝÛáõÃ³Ï³Ý) û·ÝáõÃÛáõÝ ëáóÇ³É³å»ë ³Ý³å³Ñáí ù³Õ³ù³óÇÝ»ñÇÝ ¨ ÁÝï³ÝÇùÝ»ñÇÝ  </t>
  </si>
  <si>
    <t>15</t>
  </si>
  <si>
    <t>êàòÆ²È²Î²Ü ä²Þîä²ÜàôÂÚàôÜ</t>
  </si>
  <si>
    <t>§êï»÷³Ý³Ï»ñïÇ ïáõÝ-ÇÝï»ñÝ³ï¦ å»ï³Ï³Ý áã ³é¨ïñ³ÛÇÝ Ï³½Ù³Ï»ñåáõÃÛ³Ý Í³é³ÛáõÃÛáõÝÝ»ñÇ ·ÝÙ³Ý ·Íáí å»ï³Ï³Ý å³ïí»ñ</t>
  </si>
  <si>
    <t>08</t>
  </si>
  <si>
    <t>ÈÔÐ å³ßïå³ÝáõÃÛ³Ý Ý³Ë³ñ³ñáõÃÛ³Ý Ñ³Ù³Ï³ñ·Ç Ï»Ýë³Ãáß³ÏÝ»ñÇ ¨ ³ÛÉ Ñ³ïáõóáõÙÝ»ñÇ í×³ñÙ³Ý Í³é³ÛáõÃÛáõÝÝ»ñÇ Ó»éùµ»ñáõÙ</t>
  </si>
  <si>
    <t>09</t>
  </si>
  <si>
    <t>¼áÑí³Í (Ù³Ñ³ó³Í) ½ÇÝÍ³é³ÛáÕÝ»ñÇ Ýå³ëï³éáõ »ñ»Ë³Ý»ñÇÝ ÙÇ³Ýí³· ¹ñ³Ù³Ï³Ý û·ÝáõÃÛ³Ý ïñ³Ù³¹ñáõÙ</t>
  </si>
  <si>
    <t>ø³Õ³ù³óÇÝ»ñÇ ËÝ³ÛáÕáõÃÛáõÝÝ»ñÇ ÇÝ¹»ùë³íáñÙ³Ý Í³Ëë»ñ</t>
  </si>
  <si>
    <t>16</t>
  </si>
  <si>
    <t>êáóÇ³É³Ï³Ý Ñ³ïáõÏ ³ñïáÝáõÃÛáõÝÝ»ñ (³ÛÉ ¹³ë»ñÇÝ ãå³ïÏ³ÝáÕ)</t>
  </si>
  <si>
    <t>ÈÔÐ Þ³ÑáõÙÛ³ÝÇ ¨ ø³ß³Ã³ÕÇ ßñç³ÝÝ»ñáõÙ µÝ³ÏÇãÝ»ñÇ ÏáÕÙÇó û·ï³·áñÍí³Í ¿É»Ïïñ³¿Ý»ñ·Ç³ÛÇ Ï³Ù í³é»É³÷³ÛïÇ ¹ÇÙ³ó ïñíáÕ ¹ñ³Ù³Ï³Ý û·ÝáõÃÛáõÝ</t>
  </si>
  <si>
    <t>êáóÇ³É³Ï³Ý å³ßïå³ÝáõÃÛ³ÝÁ ïñ³Ù³¹ñíáÕ ûÅ³Ý¹³Ï Í³é³ÛáõÃÛáõÝÝ»ñ (³ÛÉ ¹³ë»ñÇÝ ãå³ïÏ³ÝáÕ)</t>
  </si>
  <si>
    <t>Ò¨³ÃÕÃ»ñÇ, Ñ³Ù³Ï³ñ·ã³ÛÇÝ Íñ³·ñ»ñÇ Ó»éùµ»ñáõÙ, ï»Õ³¹ñáõÙ, ß³Ñ³·áñÍáõÙ ¨ ëå³ë³ñÏáõÙ</t>
  </si>
  <si>
    <t xml:space="preserve">²éáÕç³ñ³Ý³ÛÇÝ µáõÅÙ³Ý ¨ Ñ³Ý·ëïÛ³Ý ïÝ»ñÇ áõÕ»·ñ»ñÇ Ó»éùµ»ñáõÙ </t>
  </si>
  <si>
    <t>Î»Ýë³Ãáß³Ï³éáõÇ Ù³Ñí³Ý ¹»åùáõÙ ïñíáÕ Ã³ÕÙ³Ý Ýå³ëï</t>
  </si>
  <si>
    <t>²ßË³ï³Ýù ÷ÝïñáÕ ã½µ³Õí³Í Ñ³ßÙ³Ý¹³ÙÝ»ñÇ Ù³ëÝ³·Çï³Ï³Ý áõëáõóáõÙ, ³ßË³ï³Ýù³ÛÇÝ áõÝ³ÏáõÃÛáõÝÝ»ñÇ í»ñ³Ï³Ý·ÝáõÙ</t>
  </si>
  <si>
    <t>¶áñÍ³½áõñÏÝ»ñÇ ¨ ·ÛáõÕ³ïÝï»ë³Ï³Ý Ýß³Ý³ÏáõÃÛ³Ý ÑáÕÇ ë»÷³Ï³Ý³ï»ñ Ñ³Ý¹Çë³óáÕ ³ßË³ï³Ýù ÷ÝïñáÕ ³ÝÓ³Ýó Ù³ëÝ³·Çï³Ï³Ý áõëáõóáõÙ</t>
  </si>
  <si>
    <t>ºñÏ³ñ³ÙÛ³ Í³é³ÛáõÃÛ³Ý, ³ñïáÝÛ³É å³ÛÙ³ÝÝ»ñáí ¨ Ù³ëÝ³ÏÇ Ï»Ýë³Ãáß³Ï ëï³óáÕ ³ßË³ï³Ýù ÷ÝïñáÕ ã½µ³Õí³Í ³ÝÓ³Ýó í»ñ³Ù³ëÝ³·Çï³óáõÙ</t>
  </si>
  <si>
    <t>²ÛÉ í³Ûñ ³ßË³ï³ÝùÇ ·áñÍáõÕÙ³Ý Ï³å³ÏóáõÃÛ³Ùµ  ·áñÍ³½áõñÏÝ»ñÇ ¨ ³ßË³ï³Ýù ÷ÝïñáÕ ã½µ³Õí³Í Ñ³ßÙ³Ý¹³ÙÝ»ñÇ ÝÛáõÃ³Ï³Ý Í³Ëë»ñÇ Ñ³ïáõóáõÙ</t>
  </si>
  <si>
    <t>Ø³ëÝ³·ÇïáõÃÛáõÝ áõÝ»óáÕ, ë³Ï³ÛÝ ³ßË³ï³Ýù³ÛÇÝ ÷áñÓ ãáõÝ»óáÕ ·áñÍ³½áõñÏÝ»ñÇ ¨ ³ßË³ï³Ýù ÷ÝïñáÕ ã½µ³Õí³Í Ñ³ßÙ³Ý¹³ÙÝ»ñÇ ³ßË³ï³Ýù³ÛÇÝ åñ³ÏïÇÏ³ÛÇ Ï³½Ù³Ï»ñåáõÙÁ ·áñÍ³ïáõÇ Ùáï</t>
  </si>
  <si>
    <t>Ð³Ûñ»Ý³Ï³Ý Ù»Í å³ï»ñ³½ÙÇ í»ï»ñ³ÝÝ»ñÇ å³ïíáí×³ñÝ»ñ</t>
  </si>
  <si>
    <t>êáóÇ³É³Ï³Ý ³å³ÑáíáõÃÛ³Ý ³é³ÝÓÇÝ Íñ³·ñ»ñÇ í×³ñÙ³Ý Ñ»ï Ï³åí³Í Í³é³ÛáõÃÛáõÝÝ»ñ</t>
  </si>
  <si>
    <t>¸ñ³Ù³Ï³Ý ûÅ³Ý¹³ÏáõÃÛáõÝ ÈÔÐ å³ßïå³ÝáõÃÛ³Ý Å³Ù³Ý³Ï »ñÏáõ ¨ ³í»ÉÇ ½áÑ ïí³Í ÁÝï³ÝÇùÝ»ñÇÝ</t>
  </si>
  <si>
    <t>ÈÔÐ Ï³é³í³ñáõÃÛáõÝ</t>
  </si>
  <si>
    <t>ì»ñ³µÝ³ÏÇãÝ»ñÇ ¨ ÷³Ëëï³Ï³ÝÝ»ñÇ ëáóÇ³É³Ï³Ý ËÝ¹ÇñÝ»ñÇ ÉáõÍÙ³Ý ÙÇçáó³éáõÙÝ»ñ</t>
  </si>
  <si>
    <t>%</t>
  </si>
  <si>
    <t>Â³ÕÙ³Ý Ýå³ëïÇ í×³ñáõÙ ³éÝí³½Ý Ù»Ï ï³ñí³ ³å³Ñáí³·ñ³Ï³Ý ëï³Å áõÝ»óáÕ ·áñÍ³½áõñÏÇ Ù³Ñí³Ý ¹»åùáõÙ</t>
  </si>
  <si>
    <t>ì³ñÅ³Ï³Ý Ñ³í³ùÝ»ñÇ,  ½ÇÝÍ³é³ÛáõÃÛ³Ý ¨ ÷ñÏ³ñ³ñ³Ï³Ý Í³é³ÛáõÃÛ³Ý ÁÝÃ³óùáõÙ Ù³Ñ³ó³Í (½áÑí³Í) ½ÇÝÍ³é³ÛáÕÝ»ñÇ áõ ÷ñÏ³ñ³ñ Í³é³ÛáÕÝ»ñÇ ÑáõÕ³ñÏ³íáñáõÃÛ³Ý, ·»ñ»½Ù³ÝÝ»ñÇ µ³ñ»Ï³ñ·Ù³Ý, ï³å³Ý³ù³ñ»ñÇ å³ïñ³ëïÙ³Ý ¨ ï»Õ³¹ñÙ³Ý Ñ»ï Ï³åí³Í Í³Ëë»ñÇ ÷áËÑ³ïáõóáõÙ</t>
  </si>
  <si>
    <t>Աշխատանքի տոնավաճառի կազմակերպում</t>
  </si>
  <si>
    <t>§ÄáÕáíñ¹³Ï³Ý¦ å³ïí³íáñ ÏáãÙ³Ý ³ñÅ³Ý³ó³Í ³ÝÓ³Ýó ³Ù»Ý³ÙëÛ³ å³ïíáí×³ñÝ»ñ</t>
  </si>
  <si>
    <t>´³ÅÇÝ</t>
  </si>
  <si>
    <t>ÊáõÙµ</t>
  </si>
  <si>
    <t>ºÝÃ³ËáõÙµ</t>
  </si>
  <si>
    <t>Ìñ³·Çñ</t>
  </si>
  <si>
    <t>Ìñ³·ñ»ñÇ ó³ÝÏÁ (³Ýí³ÝáõÙÁ)</t>
  </si>
  <si>
    <t>Գործատուի մոտ աßË³ïáÕÇ ³ßË³ï³Ýù³ÛÇÝ å³ñï³Ï³ÝáõÃÛáõÝÝ»ñÇ Ï³ï³ñÙ³Ý Ñ»ï Ï³åí³Í Ë»ÕÙ³Ý, Ù³ëÝ³·Çï³Ï³Ý ÑÇí³Ý¹áõÃÛ³Ý Ï³Ù ³éáÕçáõÃÛ³Ý ³ÛÉ íÝ³ëÙ³Ý Ñ»ï¨³Ýùáí å³ï×³éí³Í íÝ³ëÇ Ñ³ïáõóáõÙ</t>
  </si>
  <si>
    <t>ä»ï³Ï³Ý ³ç³ÏóáõÃÛáõÝ §êï»÷³Ý³Ï»ñïÇ åñáÃ»½³ûñÃáå»¹ÇÏ Ï»ÝïñáÝ¦ å»ï³Ï³Ý áã ³é¨ïñ³ÛÇÝ Ï³½Ù³Ï»ñåáõÃÛ³ÝÁ</t>
  </si>
  <si>
    <t>êå³Û³Ï³Ý ³ÝÓÝ³Ï³½ÙÇ ¨ Ýñ³Ýó ÁÝï³ÝÇùÝ»ñÇ ³Ý¹³ÙÝ»ñÇ Ï»Ýë³Ãáß³ÏÝ»ñ</t>
  </si>
  <si>
    <t>Þ³ñù³ÛÇÝ ½ÇÝÍ³é³ÛáÕÝ»ñÇ ¨ Ýñ³Ýó ÁÝï³ÝÇùÝ»ñÇ ³Ý¹³ÙÝ»ñÇ Ï»Ýë³Ãáß³ÏÝ»ñ</t>
  </si>
  <si>
    <t>²ßË³ï³Ýù³ÛÇÝ Ï»Ýë³Ãáß³ÏÝ»ñ</t>
  </si>
  <si>
    <t>Կուտակային կենսաթոշակային համակարգի ներդնում</t>
  </si>
  <si>
    <t>ÈÔÐ ֆինանսների և էկոնոմիկայի նախարարություն</t>
  </si>
  <si>
    <t>ØÇ³Ýí³· å³ñï³¹Çñ å»ï³Ï³Ý ³å³Ñáí³·ñ³Ï³Ý í×³ñÝ»ñ ÈÔÐ å³ßïå³ÝáõÃÛ³Ý ¨ ÷ñÏ³ñ³ñ³Ï³Ý Í³é³ÛáõÃÛ³Ý Å³Ù³Ý³Ï Ñ³ßÙ³Ý¹³Ù ¹³ñÓ³Í ½ÇÝÍ³é³ÛáÕÝ»ñÇÝ ¨ ½áÑí³Í (Ù³Ñ³ó³Í) ½ÇÝÍ³é³ÛáÕÝ»ñÇ áõ ÷ñÏ³ñ³ñ Í³é³ÛáÕÝ»ñÇ ÁÝï³ÝÇùÝ»ñÇÝ</t>
  </si>
  <si>
    <t>ä»ï³Ï³Ý Ýå³ëïÝ»ñ</t>
  </si>
  <si>
    <t>ä»ï³Ï³Ý ³ç³ÏóáõÃÛáõÝ ³é³Ýó ÍÝáÕ³Ï³Ý ËÝ³ÙùÇ ÙÝ³ó³Í »ñ»Ë³Ý»ñÇÝ</t>
  </si>
  <si>
    <t>ÈÔÐ-áõÙ ÍÝ»ÉÇáõÃÛ³Ý ËÃ³ÝáõÙ</t>
  </si>
  <si>
    <t>ä»ï³Ï³Ý ³ç³ÏóáõÃÛáõÝ  §ºñ»Ë³Ý»ñÇ ËÝ³ÙùÇ ¨ å³ßïå³áõÃÛ³Ý N1 ·Çß»ñûÃÇÏ Ñ³ëï³ïáõÃÛáõÝ¦ å»ï³Ï³Ý áã ³é¨ïñ³ÛÇÝ Ï³½Ù³Ï»ñåáõÃÛ³ÝÁ</t>
  </si>
  <si>
    <t>ä»ï³Ï³Ý ³ç³ÏóáõÃÛáõÝ  §ºñ»Ë³Ý»ñÇ ËÝ³ÙùÇ ¨ å³ßïå³áõÃÛ³Ý N2 ·Çß»ñûÃÇÏ Ñ³ëï³ïáõÃÛáõÝ¦ å»ï³Ï³Ý áã ³é¨ïñ³ÛÇÝ Ï³½Ù³Ï»ñåáõÃÛ³ÝÁ</t>
  </si>
  <si>
    <t>¸ñ³Ù³Ï³Ý ³ç³ÏóáõÃÛ³Ý ïñ³Ù³¹ñáõÙ »ñ»Ë³Ý»ñÇ ËÝ³ÙùÇ ¨ å³ßïå³ÝáõÃÛ³Ý ·Çß»ñûÃÇÏ Ñ³ëï³ïáõÃÛáõÝÝ»ñáõÙ ËÝ³ÙíáÕ »ñ»Ë³Ý»ñÇÝ</t>
  </si>
  <si>
    <t>²ÝÓանց ³ÙáõëÝáõÃÛ³Ý ÙÇ³Ýí³· Ýå³ëïÇ ïñ³Ù³¹ñáõÙ</t>
  </si>
  <si>
    <t xml:space="preserve">ÈÔÐ ÑÇß³ñÅ³Ý ûñ»ñÇ Ï³å³ÏóáõÃÛ³Ùµ ÙÇ³Ýí³· ¹ñ³Ù³Ï³Ý û·ÝáõÃÛ³Ý í×³ñáõÙ </t>
  </si>
  <si>
    <t>²é³çÇÝ ¹³ë³ñ³Ý ÁÝ¹áõÝíáÕ »ñ»Ë³Ý»ñÇÝ ÙÇ³Ýí³· ¹ñ³Ù³Ï³Ý û·ÝáõÃÛ³Ý ïñ³Ù³¹ñáõÙ</t>
  </si>
  <si>
    <t>ÈÔÐ ÏñÃáõÃÛ³Ý ¨ ·ÇïáõÃÛ³Ý Ý³Ë³ñ³ñáõÃÛáõÝ</t>
  </si>
  <si>
    <t>ÈÔÐ ýÇÝ³ÝëÝ»ñÇ Ý³Ë³ñ³ñáõÃÛáõÝ</t>
  </si>
  <si>
    <t>Աշխատաշուկայում անմրցունակ անձանց փոքր ձեռնարկատիրական գործունեության աջակցության տրամադրում</t>
  </si>
  <si>
    <t>Աշխատաշուկայում անմրցունակ անձանց աշխատանքի տեղավորման  դեպքում  գործատուին  մասնակի և հաշմանդամություն ունեցող  անձին  ուղեկցողի համար աշխատավարձի փոխհատուցման տրամադրում</t>
  </si>
  <si>
    <t>Գործազուրկների և աշխատանքից ազատման ռիսկ ունեցող աշխատանք փնտրող  անձանց մասնագիտական ուսուցման կազմակերպում</t>
  </si>
  <si>
    <t>Գործազուրկներին այլ վայրում աշխատանքի տեղավորմանն աջակցության տրամադրում</t>
  </si>
  <si>
    <t>Ջեռք բերած մասնագիտությամբ  մասնագիտական աշխատանքային  փորձ ձեռք բերելու համար գործազուրկներին աջակցության տրամադրում</t>
  </si>
  <si>
    <t>Աշխատաշուկայում անմրցունակ անձանց աշխատանքի տեղավորման  դեպքում  գործատուին միանվագ փոխհատուցման տրամադրում</t>
  </si>
  <si>
    <t xml:space="preserve">¶áñÍ³½ñÏáõÃÛ³Ý  µ³ñÓñ  Ù³Ï³ñ¹³Ï áõÝ»óáÕ  µÝ³ÏãáõÃÛ³Ý   ßñç³ÝáõÙ ³ÏïÇí  Íñ³·ñ»ñÇ Çñ³Ï³Ý³óáõÙ` áõÕÕí³Í ³ßË³ïáõÅÇ  ß³ñÅÇ  ³ñ¹ÛáõÝ³í»ïáõÃÛ³Ý  ¨ ³ßË³ï³Ýù ÷ÝïñáÕ ³ÝÓ³Ýó  ½µ³Õí³ÍáõÃÛ³Ý Ù³Ï³ñ¹³ÏÇ µ³ñÓñ³óÙ³ÝÁ </t>
  </si>
  <si>
    <t>Աշխատանքի տեղավորման  ոչ պետական կազմակերպության  կողմից  մատուցվող ծառայություններից օգտվելու համար աջակցության տրամադրում</t>
  </si>
  <si>
    <t>Աշխատաշուկայում  անմրցունակ անձանց համր աշխատանքի տեղավորմն նպատակով գործատուներին այցելության ծախսերի փոխհատուցում</t>
  </si>
  <si>
    <t>Ամենամսյա դրամական օգնություններ և պարգևավճարներ</t>
  </si>
  <si>
    <t>¶áñÍ³¹Çñ ÇßË³ÝáõÃÛ³Ý, å»ï³Ï³Ý Ï³é³í³ñÙ³Ý Ñ³Ýñ³å»ï³Ï³Ý ¨ ï³ñ³Íù³ÛÇÝ Ï³é³í³ñÙ³Ý Ù³ñÙÇÝÝ»ñÇ å³Ñå³ÝáõÙ (Ý³Ë³ñ³ñáõÃÛ³Ý ³ßË³ï³Ï³½ÙÇ Ù³ëáí)</t>
  </si>
  <si>
    <t>Ä³Ù³Ý³Ï³íáñ ³Ý³ßË³ïáõÝ³ÏáõÃÛ³Ý, ÑÕÇáõÃÛ³Ý ¨ ÍÝÝ¹³µ»ñáõÃÛ³Ý Ýå³ëïÝ»ñÇ í×³ñáõÙ</t>
  </si>
  <si>
    <t>Î»Ýë³Ãáß³ÏÝ»ñÇ, å³ïíáí×³ñÝ»ñÇ, ³ßË³-ï³Ýù³ÛÇÝ Ë»ÕÙ³Ý Ñ»ï¨³Ýùáí å³ï×³éí³Í íÝ³ëÇ ÷áËÑ³ïáõóÙ³Ý, ³Ù»Ý³ÙëÛ³ å³ñ·¨³í×³ñÝ»ñÇ, ¹ñ³Ù³Ï³Ý û·ÝáõÃÛáõÝÝ»ñÇ ¨ å³ñ·¨³ïñáõÙÝ»ñÇ í×³ñÙ³Ý Ñ»ï Ï³åí³Í Í³é³ÛáõÃÛáõÝÝ»ñ</t>
  </si>
  <si>
    <t xml:space="preserve">Աշխատաշուկայի հետազոտման  աշխատանքների կազմակերպում </t>
  </si>
  <si>
    <t>ä»ï³Ï³Ý Ï³é³í³ñÙ³Ý Ù³ñÙÇÝÝ»ñÇ ³ßË³ïáÕÝ»ñÇ ëáóÇ³É³Ï³Ý ÷³Ã»Ãáí ³å³ÑáíáõÙ</t>
  </si>
  <si>
    <t>ÆÝùÝ³½µ³½í³ÍáõÃÛ³Ý  ËÃ³ÝÙ³Ý Ýå³ï³Ïáí ÷áùñ Ó»éÝ³ñÏ³ïÇñáõÃÛ³Ý ³ç³ÏóáõÃÛáõÝ</t>
  </si>
  <si>
    <t>Աշխատանքի տեղավորման ոչ պետական կազմակերպության կողմից մատուցվող ծառայություններից օգտվելու համար աջակցության տրամադրում</t>
  </si>
  <si>
    <t>Բնակարան վարձելու կամ ժամանակավոր կացարանով ապահովման նպատակով ֆինանսական օգնության տրամադրում</t>
  </si>
  <si>
    <t>ԼՂՀ ընտանիքների կարիքավորության գնահատման համակարգի մշակում և ներդնում</t>
  </si>
  <si>
    <t>ԼՂՀ-ում առանձին խմբերի հիփոթեքային վարկավորմամբ բնակարաններ և բնակելի տներ գնելու, վերանորոգելու նպատակով պետական ֆինանսական աջակցության տրամադրում</t>
  </si>
  <si>
    <t>Սեզոնային զբաղվածության խթանման միջոցով գյուղացիական տնտեսությանն աջակցության տրամադրում</t>
  </si>
  <si>
    <t>ÈÔÐ պաշտպանության Ý³Ë³ñ³ñáõÃÛáõÝ</t>
  </si>
  <si>
    <t>Պետական աջակցության Արցախի սոցիալական ծրագրերի հիմնադրամին</t>
  </si>
  <si>
    <t>Սոցիալ հոգեբանական վերականգնողական օգնության տրամադրում</t>
  </si>
  <si>
    <t>2015Ã. µÛáõç»</t>
  </si>
  <si>
    <t>2015թ. ճßïí³Í     µÛáõç»</t>
  </si>
  <si>
    <t>2015թ.         կատարողական</t>
  </si>
  <si>
    <t>ԼՂՀ 2015 թվականի պետական բյուջեով նախատեսված և ԼՂՀ աշխատանքի և  սոցիալական ապահովության նախարարության միջոցով իրականացվող ծրագրերի գծով ֆինանսավորման ցուցանիշների վերաբերյալ տեղեկատվություն</t>
  </si>
  <si>
    <r>
      <t xml:space="preserve">Օրենքով </t>
    </r>
    <r>
      <rPr>
        <sz val="11"/>
        <rFont val="Times Armenian"/>
        <family val="1"/>
      </rPr>
      <t>¨ ÈÔÐ Ü³Ë³·³ÑÇ Ññ³Ù³Ý³·ñ»ñáí ë³ÑÙ³Ýí³Í Ï»Ýë³Ãáß³ÏÝ»ñ, Ñ³í»É³í×³ñÝ»ñ ¨ ¹ñ³Ù³Ï³Ý å³ñ·¨³ïñáõÙÝ»ñ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</si>
</sst>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%"/>
    <numFmt numFmtId="182" formatCode="0.0000000000"/>
    <numFmt numFmtId="183" formatCode="#,##0.000"/>
    <numFmt numFmtId="184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rmenian"/>
      <family val="2"/>
    </font>
    <font>
      <sz val="12"/>
      <name val="Arial Armenian"/>
      <family val="2"/>
    </font>
    <font>
      <b/>
      <sz val="9"/>
      <name val="Times Armenian"/>
      <family val="1"/>
    </font>
    <font>
      <sz val="9"/>
      <name val="Times Armenian"/>
      <family val="1"/>
    </font>
    <font>
      <sz val="10"/>
      <name val="Times Armenian"/>
      <family val="1"/>
    </font>
    <font>
      <b/>
      <sz val="10"/>
      <name val="Arial Armenian"/>
      <family val="2"/>
    </font>
    <font>
      <sz val="11"/>
      <name val="Times Armenian"/>
      <family val="1"/>
    </font>
    <font>
      <sz val="12"/>
      <name val="Times Armenian"/>
      <family val="1"/>
    </font>
    <font>
      <sz val="12"/>
      <name val="GHEA Grapalat"/>
      <family val="3"/>
    </font>
    <font>
      <b/>
      <sz val="11"/>
      <name val="Times Armenian"/>
      <family val="1"/>
    </font>
    <font>
      <b/>
      <sz val="10"/>
      <name val="Times Armenian"/>
      <family val="1"/>
    </font>
    <font>
      <b/>
      <i/>
      <sz val="11"/>
      <name val="Times Armenian"/>
      <family val="1"/>
    </font>
    <font>
      <b/>
      <i/>
      <sz val="10"/>
      <name val="Times Armenian"/>
      <family val="1"/>
    </font>
    <font>
      <i/>
      <sz val="11"/>
      <name val="Times Armenian"/>
      <family val="1"/>
    </font>
    <font>
      <sz val="11"/>
      <name val="GHEA Grapalat"/>
      <family val="3"/>
    </font>
    <font>
      <sz val="11"/>
      <name val="Arial LatArm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49" fontId="5" fillId="32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left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172" fontId="17" fillId="0" borderId="10" xfId="0" applyNumberFormat="1" applyFont="1" applyBorder="1" applyAlignment="1">
      <alignment horizontal="left" vertical="center" wrapText="1"/>
    </xf>
    <xf numFmtId="174" fontId="9" fillId="0" borderId="0" xfId="0" applyNumberFormat="1" applyFont="1" applyFill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172" fontId="19" fillId="32" borderId="10" xfId="0" applyNumberFormat="1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7" fillId="32" borderId="10" xfId="0" applyNumberFormat="1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172" fontId="14" fillId="34" borderId="10" xfId="0" applyNumberFormat="1" applyFont="1" applyFill="1" applyBorder="1" applyAlignment="1">
      <alignment horizontal="left" vertical="center" wrapText="1"/>
    </xf>
    <xf numFmtId="172" fontId="13" fillId="34" borderId="10" xfId="0" applyNumberFormat="1" applyFont="1" applyFill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72" fontId="9" fillId="32" borderId="12" xfId="0" applyNumberFormat="1" applyFont="1" applyFill="1" applyBorder="1" applyAlignment="1">
      <alignment horizontal="center" vertical="center" textRotation="90" wrapText="1"/>
    </xf>
    <xf numFmtId="172" fontId="9" fillId="32" borderId="13" xfId="0" applyNumberFormat="1" applyFont="1" applyFill="1" applyBorder="1" applyAlignment="1">
      <alignment horizontal="center" vertical="center" textRotation="90" wrapText="1"/>
    </xf>
    <xf numFmtId="172" fontId="9" fillId="32" borderId="14" xfId="0" applyNumberFormat="1" applyFont="1" applyFill="1" applyBorder="1" applyAlignment="1">
      <alignment horizontal="center" vertical="center" textRotation="90" wrapText="1"/>
    </xf>
    <xf numFmtId="172" fontId="9" fillId="0" borderId="12" xfId="0" applyNumberFormat="1" applyFont="1" applyBorder="1" applyAlignment="1">
      <alignment horizontal="center" vertical="center" textRotation="90" wrapText="1"/>
    </xf>
    <xf numFmtId="172" fontId="9" fillId="0" borderId="13" xfId="0" applyNumberFormat="1" applyFont="1" applyBorder="1" applyAlignment="1">
      <alignment horizontal="center" vertical="center" textRotation="90" wrapText="1"/>
    </xf>
    <xf numFmtId="172" fontId="9" fillId="0" borderId="14" xfId="0" applyNumberFormat="1" applyFont="1" applyBorder="1" applyAlignment="1">
      <alignment horizontal="center" vertical="center" textRotation="90" wrapText="1"/>
    </xf>
    <xf numFmtId="172" fontId="9" fillId="0" borderId="10" xfId="0" applyNumberFormat="1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.00390625" style="60" customWidth="1"/>
    <col min="2" max="2" width="3.8515625" style="60" customWidth="1"/>
    <col min="3" max="3" width="4.140625" style="60" customWidth="1"/>
    <col min="4" max="4" width="3.57421875" style="60" customWidth="1"/>
    <col min="5" max="5" width="40.28125" style="60" customWidth="1"/>
    <col min="6" max="6" width="13.8515625" style="2" hidden="1" customWidth="1"/>
    <col min="7" max="7" width="18.7109375" style="60" customWidth="1"/>
    <col min="8" max="8" width="20.140625" style="60" customWidth="1"/>
    <col min="9" max="9" width="21.421875" style="60" customWidth="1"/>
    <col min="10" max="11" width="9.140625" style="60" customWidth="1"/>
    <col min="12" max="12" width="14.28125" style="60" customWidth="1"/>
    <col min="13" max="16384" width="9.140625" style="60" customWidth="1"/>
  </cols>
  <sheetData>
    <row r="1" spans="1:102" s="11" customFormat="1" ht="12.75" customHeight="1">
      <c r="A1" s="5"/>
      <c r="B1" s="6"/>
      <c r="C1" s="6"/>
      <c r="D1" s="7"/>
      <c r="E1" s="8"/>
      <c r="F1" s="9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</row>
    <row r="2" spans="1:9" s="12" customFormat="1" ht="18.75" customHeight="1">
      <c r="A2" s="84" t="s">
        <v>111</v>
      </c>
      <c r="B2" s="62"/>
      <c r="C2" s="62"/>
      <c r="D2" s="62"/>
      <c r="E2" s="62"/>
      <c r="F2" s="62"/>
      <c r="G2" s="62"/>
      <c r="H2" s="62"/>
      <c r="I2" s="62"/>
    </row>
    <row r="3" spans="1:9" s="12" customFormat="1" ht="12.75">
      <c r="A3" s="62"/>
      <c r="B3" s="62"/>
      <c r="C3" s="62"/>
      <c r="D3" s="62"/>
      <c r="E3" s="62"/>
      <c r="F3" s="62"/>
      <c r="G3" s="62"/>
      <c r="H3" s="62"/>
      <c r="I3" s="62"/>
    </row>
    <row r="4" spans="1:9" s="12" customFormat="1" ht="12" customHeight="1">
      <c r="A4" s="63"/>
      <c r="B4" s="63"/>
      <c r="C4" s="63"/>
      <c r="D4" s="63"/>
      <c r="E4" s="63"/>
      <c r="F4" s="63"/>
      <c r="G4" s="63"/>
      <c r="H4" s="63"/>
      <c r="I4" s="63"/>
    </row>
    <row r="5" spans="1:102" s="14" customFormat="1" ht="15.75" customHeight="1">
      <c r="A5" s="77" t="s">
        <v>60</v>
      </c>
      <c r="B5" s="80" t="s">
        <v>61</v>
      </c>
      <c r="C5" s="83" t="s">
        <v>62</v>
      </c>
      <c r="D5" s="61" t="s">
        <v>63</v>
      </c>
      <c r="E5" s="64" t="s">
        <v>64</v>
      </c>
      <c r="F5" s="68" t="s">
        <v>55</v>
      </c>
      <c r="G5" s="71" t="s">
        <v>108</v>
      </c>
      <c r="H5" s="74" t="s">
        <v>109</v>
      </c>
      <c r="I5" s="67" t="s">
        <v>110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</row>
    <row r="6" spans="1:102" s="14" customFormat="1" ht="27.75" customHeight="1">
      <c r="A6" s="78"/>
      <c r="B6" s="81"/>
      <c r="C6" s="83"/>
      <c r="D6" s="61"/>
      <c r="E6" s="65"/>
      <c r="F6" s="69"/>
      <c r="G6" s="72"/>
      <c r="H6" s="75"/>
      <c r="I6" s="6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</row>
    <row r="7" spans="1:102" s="14" customFormat="1" ht="27" customHeight="1">
      <c r="A7" s="79"/>
      <c r="B7" s="82"/>
      <c r="C7" s="83"/>
      <c r="D7" s="61"/>
      <c r="E7" s="66"/>
      <c r="F7" s="70"/>
      <c r="G7" s="73"/>
      <c r="H7" s="76"/>
      <c r="I7" s="6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02" s="22" customFormat="1" ht="48.75" customHeight="1">
      <c r="A8" s="15">
        <v>10</v>
      </c>
      <c r="B8" s="16"/>
      <c r="C8" s="16"/>
      <c r="D8" s="17"/>
      <c r="E8" s="18" t="s">
        <v>31</v>
      </c>
      <c r="F8" s="3">
        <v>95</v>
      </c>
      <c r="G8" s="19">
        <f>G9+G15+G25+G29+G49+G72+G82</f>
        <v>22079210</v>
      </c>
      <c r="H8" s="19">
        <f>H9+H15+H25+H29+H49+H72+H82+0.8</f>
        <v>20761292</v>
      </c>
      <c r="I8" s="19">
        <f>I9+I15+I25+I29+I49+I72+I82</f>
        <v>19228863.251000002</v>
      </c>
      <c r="J8" s="20"/>
      <c r="K8" s="20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</row>
    <row r="9" spans="1:9" s="28" customFormat="1" ht="28.5" customHeight="1">
      <c r="A9" s="23"/>
      <c r="B9" s="23" t="s">
        <v>0</v>
      </c>
      <c r="C9" s="23"/>
      <c r="D9" s="24"/>
      <c r="E9" s="25" t="s">
        <v>19</v>
      </c>
      <c r="F9" s="26">
        <v>90.9</v>
      </c>
      <c r="G9" s="27">
        <f>G10+G12</f>
        <v>87156.4</v>
      </c>
      <c r="H9" s="27">
        <f>H10+H12</f>
        <v>87856.4</v>
      </c>
      <c r="I9" s="27">
        <f>I10+I12</f>
        <v>86963.678</v>
      </c>
    </row>
    <row r="10" spans="1:102" s="22" customFormat="1" ht="14.25" customHeight="1">
      <c r="A10" s="29"/>
      <c r="B10" s="16"/>
      <c r="C10" s="16" t="s">
        <v>0</v>
      </c>
      <c r="D10" s="17"/>
      <c r="E10" s="18" t="s">
        <v>1</v>
      </c>
      <c r="F10" s="3">
        <v>75.3</v>
      </c>
      <c r="G10" s="19">
        <f>G11</f>
        <v>17000</v>
      </c>
      <c r="H10" s="19">
        <f>H11</f>
        <v>17700</v>
      </c>
      <c r="I10" s="19">
        <f>I11</f>
        <v>17520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1:102" s="14" customFormat="1" ht="84.75" customHeight="1">
      <c r="A11" s="29"/>
      <c r="B11" s="16"/>
      <c r="C11" s="16"/>
      <c r="D11" s="30" t="s">
        <v>0</v>
      </c>
      <c r="E11" s="31" t="s">
        <v>65</v>
      </c>
      <c r="F11" s="3">
        <v>75.3</v>
      </c>
      <c r="G11" s="32">
        <v>17000</v>
      </c>
      <c r="H11" s="33">
        <v>17700</v>
      </c>
      <c r="I11" s="33">
        <v>17520</v>
      </c>
      <c r="J11" s="13"/>
      <c r="K11" s="13"/>
      <c r="L11" s="3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s="22" customFormat="1" ht="24" customHeight="1">
      <c r="A12" s="29"/>
      <c r="B12" s="16"/>
      <c r="C12" s="16" t="s">
        <v>2</v>
      </c>
      <c r="D12" s="17"/>
      <c r="E12" s="18" t="s">
        <v>3</v>
      </c>
      <c r="F12" s="3">
        <v>95.6</v>
      </c>
      <c r="G12" s="19">
        <f>+G13+G14</f>
        <v>70156.4</v>
      </c>
      <c r="H12" s="19">
        <f>+H13+H14</f>
        <v>70156.4</v>
      </c>
      <c r="I12" s="19">
        <f>+I13+I14</f>
        <v>69443.678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</row>
    <row r="13" spans="1:102" s="14" customFormat="1" ht="42" customHeight="1">
      <c r="A13" s="29"/>
      <c r="B13" s="16"/>
      <c r="C13" s="16"/>
      <c r="D13" s="30" t="s">
        <v>21</v>
      </c>
      <c r="E13" s="31" t="s">
        <v>26</v>
      </c>
      <c r="F13" s="3">
        <v>94.7</v>
      </c>
      <c r="G13" s="33">
        <v>49340</v>
      </c>
      <c r="H13" s="33">
        <v>49340</v>
      </c>
      <c r="I13" s="33">
        <v>48952.325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9" s="37" customFormat="1" ht="60.75" customHeight="1">
      <c r="A14" s="29"/>
      <c r="B14" s="29"/>
      <c r="C14" s="29"/>
      <c r="D14" s="35" t="s">
        <v>2</v>
      </c>
      <c r="E14" s="36" t="s">
        <v>66</v>
      </c>
      <c r="F14" s="3">
        <v>97.8</v>
      </c>
      <c r="G14" s="32">
        <v>20816.4</v>
      </c>
      <c r="H14" s="33">
        <v>20816.4</v>
      </c>
      <c r="I14" s="33">
        <v>20491.353</v>
      </c>
    </row>
    <row r="15" spans="1:9" s="39" customFormat="1" ht="22.5" customHeight="1">
      <c r="A15" s="23"/>
      <c r="B15" s="23" t="s">
        <v>2</v>
      </c>
      <c r="C15" s="23"/>
      <c r="D15" s="38"/>
      <c r="E15" s="25" t="s">
        <v>5</v>
      </c>
      <c r="F15" s="26">
        <v>99.6</v>
      </c>
      <c r="G15" s="27">
        <f>G16</f>
        <v>12681179.2</v>
      </c>
      <c r="H15" s="27">
        <f>H16</f>
        <v>11981179.2</v>
      </c>
      <c r="I15" s="27">
        <f>I16</f>
        <v>11719272.682</v>
      </c>
    </row>
    <row r="16" spans="1:102" s="22" customFormat="1" ht="14.25" customHeight="1">
      <c r="A16" s="29"/>
      <c r="B16" s="16"/>
      <c r="C16" s="16" t="s">
        <v>0</v>
      </c>
      <c r="D16" s="17"/>
      <c r="E16" s="18" t="s">
        <v>5</v>
      </c>
      <c r="F16" s="3">
        <v>99.6</v>
      </c>
      <c r="G16" s="19">
        <f>G17+G18+G19+G20+G21+G22+G23</f>
        <v>12681179.2</v>
      </c>
      <c r="H16" s="19">
        <f>H17+H18+H19+H20+H21+H22+H23</f>
        <v>11981179.2</v>
      </c>
      <c r="I16" s="19">
        <f>I17+I18+I19+I20+I21+I22+I23</f>
        <v>11719272.682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</row>
    <row r="17" spans="1:102" s="14" customFormat="1" ht="43.5" customHeight="1">
      <c r="A17" s="29"/>
      <c r="B17" s="16"/>
      <c r="C17" s="16"/>
      <c r="D17" s="30" t="s">
        <v>0</v>
      </c>
      <c r="E17" s="31" t="s">
        <v>67</v>
      </c>
      <c r="F17" s="3">
        <v>99.4</v>
      </c>
      <c r="G17" s="33">
        <v>771170.4</v>
      </c>
      <c r="H17" s="33">
        <f>751170.4+20000</f>
        <v>771170.4</v>
      </c>
      <c r="I17" s="33">
        <v>744119.997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14" customFormat="1" ht="48" customHeight="1">
      <c r="A18" s="29"/>
      <c r="B18" s="16"/>
      <c r="C18" s="16"/>
      <c r="D18" s="30" t="s">
        <v>2</v>
      </c>
      <c r="E18" s="31" t="s">
        <v>68</v>
      </c>
      <c r="F18" s="3">
        <v>95</v>
      </c>
      <c r="G18" s="33">
        <v>43596.8</v>
      </c>
      <c r="H18" s="33">
        <f>10000+33596.8</f>
        <v>43596.8</v>
      </c>
      <c r="I18" s="33">
        <v>32226.87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14" customFormat="1" ht="28.5" customHeight="1">
      <c r="A19" s="29"/>
      <c r="B19" s="16"/>
      <c r="C19" s="16"/>
      <c r="D19" s="30" t="s">
        <v>4</v>
      </c>
      <c r="E19" s="31" t="s">
        <v>6</v>
      </c>
      <c r="F19" s="3">
        <v>99.5</v>
      </c>
      <c r="G19" s="33">
        <v>603799.7</v>
      </c>
      <c r="H19" s="33">
        <f>30000+573799.7</f>
        <v>603799.7</v>
      </c>
      <c r="I19" s="33">
        <v>571290.056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14" customFormat="1" ht="66" customHeight="1">
      <c r="A20" s="29"/>
      <c r="B20" s="16"/>
      <c r="C20" s="16"/>
      <c r="D20" s="30" t="s">
        <v>7</v>
      </c>
      <c r="E20" s="40" t="s">
        <v>112</v>
      </c>
      <c r="F20" s="3">
        <v>76.1</v>
      </c>
      <c r="G20" s="33">
        <v>150400.8</v>
      </c>
      <c r="H20" s="33">
        <f>100000+50400.8</f>
        <v>150400.8</v>
      </c>
      <c r="I20" s="33">
        <v>49271.264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9" s="37" customFormat="1" ht="76.5" customHeight="1">
      <c r="A21" s="29"/>
      <c r="B21" s="29"/>
      <c r="C21" s="29"/>
      <c r="D21" s="35" t="s">
        <v>8</v>
      </c>
      <c r="E21" s="36" t="s">
        <v>32</v>
      </c>
      <c r="F21" s="3">
        <v>99.1</v>
      </c>
      <c r="G21" s="32">
        <v>112211.5</v>
      </c>
      <c r="H21" s="33">
        <v>112211.5</v>
      </c>
      <c r="I21" s="33">
        <v>112211.5</v>
      </c>
    </row>
    <row r="22" spans="1:102" s="14" customFormat="1" ht="16.5" customHeight="1">
      <c r="A22" s="29"/>
      <c r="B22" s="16"/>
      <c r="C22" s="16"/>
      <c r="D22" s="30" t="s">
        <v>9</v>
      </c>
      <c r="E22" s="31" t="s">
        <v>69</v>
      </c>
      <c r="F22" s="3">
        <v>99.7</v>
      </c>
      <c r="G22" s="33">
        <v>11000000</v>
      </c>
      <c r="H22" s="33">
        <f>70000+10230000</f>
        <v>10300000</v>
      </c>
      <c r="I22" s="33">
        <v>10210152.995</v>
      </c>
      <c r="J22" s="13"/>
      <c r="K22" s="13"/>
      <c r="L22" s="4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9" s="37" customFormat="1" ht="30.75" customHeight="1">
      <c r="A23" s="29"/>
      <c r="B23" s="29"/>
      <c r="C23" s="29"/>
      <c r="D23" s="35"/>
      <c r="E23" s="36" t="s">
        <v>70</v>
      </c>
      <c r="F23" s="3"/>
      <c r="G23" s="32">
        <v>0</v>
      </c>
      <c r="H23" s="33">
        <v>0</v>
      </c>
      <c r="I23" s="33">
        <v>0</v>
      </c>
    </row>
    <row r="24" spans="1:9" s="37" customFormat="1" ht="28.5" customHeight="1">
      <c r="A24" s="29"/>
      <c r="B24" s="29"/>
      <c r="C24" s="29"/>
      <c r="D24" s="35"/>
      <c r="E24" s="36" t="s">
        <v>71</v>
      </c>
      <c r="F24" s="3"/>
      <c r="G24" s="32">
        <v>0</v>
      </c>
      <c r="H24" s="33">
        <v>0</v>
      </c>
      <c r="I24" s="33">
        <v>0</v>
      </c>
    </row>
    <row r="25" spans="1:9" s="39" customFormat="1" ht="18" customHeight="1">
      <c r="A25" s="23"/>
      <c r="B25" s="23" t="s">
        <v>4</v>
      </c>
      <c r="C25" s="24"/>
      <c r="D25" s="38"/>
      <c r="E25" s="25" t="s">
        <v>20</v>
      </c>
      <c r="F25" s="27">
        <v>99</v>
      </c>
      <c r="G25" s="27">
        <f>G26</f>
        <v>254000</v>
      </c>
      <c r="H25" s="27">
        <f>H26</f>
        <v>254000</v>
      </c>
      <c r="I25" s="27">
        <f>I26</f>
        <v>217600</v>
      </c>
    </row>
    <row r="26" spans="1:102" s="22" customFormat="1" ht="14.25" customHeight="1">
      <c r="A26" s="29"/>
      <c r="B26" s="16"/>
      <c r="C26" s="16" t="s">
        <v>0</v>
      </c>
      <c r="D26" s="17"/>
      <c r="E26" s="18" t="s">
        <v>20</v>
      </c>
      <c r="F26" s="19"/>
      <c r="G26" s="19">
        <f>+G27+G28</f>
        <v>254000</v>
      </c>
      <c r="H26" s="19">
        <f>+H27+H28</f>
        <v>254000</v>
      </c>
      <c r="I26" s="19">
        <f>+I27+I28</f>
        <v>217600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</row>
    <row r="27" spans="1:102" s="14" customFormat="1" ht="28.5" customHeight="1">
      <c r="A27" s="29"/>
      <c r="B27" s="16"/>
      <c r="C27" s="16"/>
      <c r="D27" s="30" t="s">
        <v>2</v>
      </c>
      <c r="E27" s="31" t="s">
        <v>44</v>
      </c>
      <c r="F27" s="3"/>
      <c r="G27" s="33">
        <v>254000</v>
      </c>
      <c r="H27" s="33">
        <f>30000+224000</f>
        <v>254000</v>
      </c>
      <c r="I27" s="33">
        <v>217600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s="14" customFormat="1" ht="48.75" customHeight="1">
      <c r="A28" s="29"/>
      <c r="B28" s="16"/>
      <c r="C28" s="16"/>
      <c r="D28" s="30"/>
      <c r="E28" s="42" t="s">
        <v>56</v>
      </c>
      <c r="F28" s="3"/>
      <c r="G28" s="33"/>
      <c r="H28" s="33"/>
      <c r="I28" s="3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9" s="28" customFormat="1" ht="30.75" customHeight="1">
      <c r="A29" s="23"/>
      <c r="B29" s="23" t="s">
        <v>7</v>
      </c>
      <c r="C29" s="23"/>
      <c r="D29" s="24"/>
      <c r="E29" s="25" t="s">
        <v>11</v>
      </c>
      <c r="F29" s="26">
        <v>98.7</v>
      </c>
      <c r="G29" s="27">
        <f>G30</f>
        <v>4907687.2</v>
      </c>
      <c r="H29" s="27">
        <f>H30</f>
        <v>4852687.2</v>
      </c>
      <c r="I29" s="27">
        <f>I30</f>
        <v>4702150.695</v>
      </c>
    </row>
    <row r="30" spans="1:102" s="22" customFormat="1" ht="31.5" customHeight="1">
      <c r="A30" s="29"/>
      <c r="B30" s="16"/>
      <c r="C30" s="16" t="s">
        <v>0</v>
      </c>
      <c r="D30" s="17"/>
      <c r="E30" s="18" t="s">
        <v>11</v>
      </c>
      <c r="F30" s="3">
        <v>98.7</v>
      </c>
      <c r="G30" s="19">
        <f>G31+G32+G33+G34+G35+G36+G37+G38+G39+G40+G41+G42+G43+G44+G46+G48</f>
        <v>4907687.2</v>
      </c>
      <c r="H30" s="19">
        <f>H31+H32+H33+H34+H35+H36+H37+H38+H39+H40+H41+H42+H43+H44+H46+H48</f>
        <v>4852687.2</v>
      </c>
      <c r="I30" s="19">
        <f>I31+I32+I33+I34+I35+I36+I37+I38+I39+I40+I41+I42+I43+I44+I46+I48</f>
        <v>4702150.695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</row>
    <row r="31" spans="1:102" s="14" customFormat="1" ht="114">
      <c r="A31" s="29"/>
      <c r="B31" s="16"/>
      <c r="C31" s="16"/>
      <c r="D31" s="30" t="s">
        <v>0</v>
      </c>
      <c r="E31" s="31" t="s">
        <v>72</v>
      </c>
      <c r="F31" s="3">
        <v>76.8</v>
      </c>
      <c r="G31" s="33">
        <v>15288</v>
      </c>
      <c r="H31" s="33">
        <v>24288</v>
      </c>
      <c r="I31" s="33">
        <v>21487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s="14" customFormat="1" ht="15.75" customHeight="1">
      <c r="A32" s="29"/>
      <c r="B32" s="16"/>
      <c r="C32" s="16"/>
      <c r="D32" s="30" t="s">
        <v>2</v>
      </c>
      <c r="E32" s="31" t="s">
        <v>73</v>
      </c>
      <c r="F32" s="3">
        <v>99.7</v>
      </c>
      <c r="G32" s="33">
        <v>2720700</v>
      </c>
      <c r="H32" s="33">
        <f>60000+2660700</f>
        <v>2720700</v>
      </c>
      <c r="I32" s="33">
        <v>2654175.6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9" s="37" customFormat="1" ht="40.5" customHeight="1">
      <c r="A33" s="29"/>
      <c r="B33" s="29"/>
      <c r="C33" s="29"/>
      <c r="D33" s="35" t="s">
        <v>4</v>
      </c>
      <c r="E33" s="36" t="s">
        <v>14</v>
      </c>
      <c r="F33" s="3">
        <v>75.4</v>
      </c>
      <c r="G33" s="32">
        <v>14763</v>
      </c>
      <c r="H33" s="33">
        <v>14763</v>
      </c>
      <c r="I33" s="33">
        <v>9728.52</v>
      </c>
    </row>
    <row r="34" spans="1:102" s="14" customFormat="1" ht="48" customHeight="1">
      <c r="A34" s="29"/>
      <c r="B34" s="16"/>
      <c r="C34" s="16"/>
      <c r="D34" s="30" t="s">
        <v>25</v>
      </c>
      <c r="E34" s="31" t="s">
        <v>74</v>
      </c>
      <c r="F34" s="3">
        <v>85.3</v>
      </c>
      <c r="G34" s="33">
        <v>27500</v>
      </c>
      <c r="H34" s="33">
        <v>7500</v>
      </c>
      <c r="I34" s="33">
        <v>4230.34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s="14" customFormat="1" ht="51" customHeight="1">
      <c r="A35" s="29"/>
      <c r="B35" s="16"/>
      <c r="C35" s="16"/>
      <c r="D35" s="30" t="s">
        <v>22</v>
      </c>
      <c r="E35" s="31" t="s">
        <v>29</v>
      </c>
      <c r="F35" s="3">
        <v>99.2</v>
      </c>
      <c r="G35" s="43">
        <v>82000</v>
      </c>
      <c r="H35" s="33">
        <v>82000</v>
      </c>
      <c r="I35" s="33">
        <v>78238.75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s="14" customFormat="1" ht="24.75" customHeight="1">
      <c r="A36" s="29"/>
      <c r="B36" s="16"/>
      <c r="C36" s="16"/>
      <c r="D36" s="30" t="s">
        <v>9</v>
      </c>
      <c r="E36" s="31" t="s">
        <v>75</v>
      </c>
      <c r="F36" s="3">
        <v>99.4</v>
      </c>
      <c r="G36" s="33">
        <v>1200000</v>
      </c>
      <c r="H36" s="33">
        <v>1200000</v>
      </c>
      <c r="I36" s="33">
        <v>1172500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s="14" customFormat="1" ht="126.75" customHeight="1">
      <c r="A37" s="29"/>
      <c r="B37" s="16"/>
      <c r="C37" s="16"/>
      <c r="D37" s="30" t="s">
        <v>10</v>
      </c>
      <c r="E37" s="31" t="s">
        <v>57</v>
      </c>
      <c r="F37" s="3">
        <v>98</v>
      </c>
      <c r="G37" s="33">
        <v>59500</v>
      </c>
      <c r="H37" s="33">
        <v>65500</v>
      </c>
      <c r="I37" s="33">
        <v>65500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9" s="37" customFormat="1" ht="84.75" customHeight="1">
      <c r="A38" s="29"/>
      <c r="B38" s="29"/>
      <c r="C38" s="29"/>
      <c r="D38" s="35" t="s">
        <v>33</v>
      </c>
      <c r="E38" s="36" t="s">
        <v>76</v>
      </c>
      <c r="F38" s="3">
        <v>81.1</v>
      </c>
      <c r="G38" s="32">
        <v>60872.6</v>
      </c>
      <c r="H38" s="33">
        <v>60872.6</v>
      </c>
      <c r="I38" s="33">
        <v>51255.774</v>
      </c>
    </row>
    <row r="39" spans="1:9" s="37" customFormat="1" ht="68.25" customHeight="1">
      <c r="A39" s="29"/>
      <c r="B39" s="29"/>
      <c r="C39" s="29"/>
      <c r="D39" s="35" t="s">
        <v>35</v>
      </c>
      <c r="E39" s="36" t="s">
        <v>77</v>
      </c>
      <c r="F39" s="3">
        <v>79.8</v>
      </c>
      <c r="G39" s="32">
        <v>50749.6</v>
      </c>
      <c r="H39" s="33">
        <v>50749.6</v>
      </c>
      <c r="I39" s="33">
        <v>38915.711</v>
      </c>
    </row>
    <row r="40" spans="1:102" s="14" customFormat="1" ht="69.75" customHeight="1">
      <c r="A40" s="29"/>
      <c r="B40" s="16"/>
      <c r="C40" s="16"/>
      <c r="D40" s="30" t="s">
        <v>12</v>
      </c>
      <c r="E40" s="31" t="s">
        <v>78</v>
      </c>
      <c r="F40" s="3">
        <v>95.1</v>
      </c>
      <c r="G40" s="33">
        <v>1540</v>
      </c>
      <c r="H40" s="33">
        <v>1540</v>
      </c>
      <c r="I40" s="33">
        <v>1285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9" s="37" customFormat="1" ht="55.5" customHeight="1">
      <c r="A41" s="29"/>
      <c r="B41" s="29"/>
      <c r="C41" s="29"/>
      <c r="D41" s="35" t="s">
        <v>13</v>
      </c>
      <c r="E41" s="36" t="s">
        <v>36</v>
      </c>
      <c r="F41" s="3">
        <v>96.7</v>
      </c>
      <c r="G41" s="32">
        <v>4200</v>
      </c>
      <c r="H41" s="33">
        <v>4200</v>
      </c>
      <c r="I41" s="33">
        <v>2670</v>
      </c>
    </row>
    <row r="42" spans="1:102" s="14" customFormat="1" ht="30" customHeight="1">
      <c r="A42" s="29"/>
      <c r="B42" s="16"/>
      <c r="C42" s="16"/>
      <c r="D42" s="30" t="s">
        <v>23</v>
      </c>
      <c r="E42" s="31" t="s">
        <v>79</v>
      </c>
      <c r="F42" s="3">
        <v>98.1</v>
      </c>
      <c r="G42" s="33">
        <v>300000</v>
      </c>
      <c r="H42" s="33">
        <v>300000</v>
      </c>
      <c r="I42" s="33">
        <v>294150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s="14" customFormat="1" ht="42.75">
      <c r="A43" s="29"/>
      <c r="B43" s="16"/>
      <c r="C43" s="16"/>
      <c r="D43" s="30" t="s">
        <v>24</v>
      </c>
      <c r="E43" s="31" t="s">
        <v>80</v>
      </c>
      <c r="F43" s="33">
        <v>97.3</v>
      </c>
      <c r="G43" s="33">
        <v>228934</v>
      </c>
      <c r="H43" s="33">
        <v>228934</v>
      </c>
      <c r="I43" s="33">
        <v>218574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s="14" customFormat="1" ht="42.75">
      <c r="A44" s="29"/>
      <c r="B44" s="16"/>
      <c r="C44" s="16"/>
      <c r="D44" s="30" t="s">
        <v>28</v>
      </c>
      <c r="E44" s="31" t="s">
        <v>81</v>
      </c>
      <c r="F44" s="3">
        <v>100</v>
      </c>
      <c r="G44" s="33">
        <f>+G45</f>
        <v>56000</v>
      </c>
      <c r="H44" s="33">
        <f>+H45</f>
        <v>56000</v>
      </c>
      <c r="I44" s="33">
        <f>+I45</f>
        <v>54640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s="14" customFormat="1" ht="28.5">
      <c r="A45" s="29"/>
      <c r="B45" s="16"/>
      <c r="C45" s="16"/>
      <c r="D45" s="30"/>
      <c r="E45" s="31" t="s">
        <v>82</v>
      </c>
      <c r="F45" s="3">
        <v>93.2</v>
      </c>
      <c r="G45" s="33">
        <v>56000</v>
      </c>
      <c r="H45" s="33">
        <v>56000</v>
      </c>
      <c r="I45" s="33">
        <v>54640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s="14" customFormat="1" ht="32.25" customHeight="1">
      <c r="A46" s="29"/>
      <c r="B46" s="16"/>
      <c r="C46" s="16"/>
      <c r="D46" s="30" t="s">
        <v>30</v>
      </c>
      <c r="E46" s="31" t="s">
        <v>37</v>
      </c>
      <c r="F46" s="3">
        <v>100</v>
      </c>
      <c r="G46" s="33">
        <f>+G47</f>
        <v>50000</v>
      </c>
      <c r="H46" s="33">
        <f>+H47</f>
        <v>0</v>
      </c>
      <c r="I46" s="33">
        <f>+I47</f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s="14" customFormat="1" ht="13.5" customHeight="1">
      <c r="A47" s="29"/>
      <c r="B47" s="16"/>
      <c r="C47" s="16"/>
      <c r="D47" s="30"/>
      <c r="E47" s="31" t="s">
        <v>83</v>
      </c>
      <c r="F47" s="3">
        <v>60</v>
      </c>
      <c r="G47" s="33">
        <v>50000</v>
      </c>
      <c r="H47" s="33">
        <v>0</v>
      </c>
      <c r="I47" s="33">
        <v>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s="14" customFormat="1" ht="53.25" customHeight="1">
      <c r="A48" s="29"/>
      <c r="B48" s="16"/>
      <c r="C48" s="16"/>
      <c r="D48" s="30" t="s">
        <v>38</v>
      </c>
      <c r="E48" s="31" t="s">
        <v>52</v>
      </c>
      <c r="F48" s="33">
        <v>92.4</v>
      </c>
      <c r="G48" s="33">
        <v>35640</v>
      </c>
      <c r="H48" s="33">
        <v>35640</v>
      </c>
      <c r="I48" s="33">
        <v>34800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9" s="28" customFormat="1" ht="20.25" customHeight="1">
      <c r="A49" s="23"/>
      <c r="B49" s="24" t="s">
        <v>8</v>
      </c>
      <c r="C49" s="23"/>
      <c r="D49" s="24"/>
      <c r="E49" s="25" t="s">
        <v>15</v>
      </c>
      <c r="F49" s="26">
        <v>75.6</v>
      </c>
      <c r="G49" s="27">
        <f>+G50</f>
        <v>53050</v>
      </c>
      <c r="H49" s="27">
        <f>+H50</f>
        <v>37350</v>
      </c>
      <c r="I49" s="27">
        <f>+I50</f>
        <v>5675.003</v>
      </c>
    </row>
    <row r="50" spans="1:102" s="22" customFormat="1" ht="14.25" customHeight="1">
      <c r="A50" s="29"/>
      <c r="B50" s="16"/>
      <c r="C50" s="16" t="s">
        <v>0</v>
      </c>
      <c r="D50" s="17"/>
      <c r="E50" s="18" t="s">
        <v>15</v>
      </c>
      <c r="F50" s="3">
        <v>75.6</v>
      </c>
      <c r="G50" s="19">
        <f>+G51+G52+G53+G54+G55+G56+G57+G58+G59+G60+G61+G62+G63+G64+G65+G66+G67+G68+G69+G70</f>
        <v>53050</v>
      </c>
      <c r="H50" s="19">
        <f>+H51+H52+H53+H54+H55+H56+H57+H58+H59+H60+H61+H62+H63+H64+H65+H66+H67+H68+H69+H70</f>
        <v>37350</v>
      </c>
      <c r="I50" s="19">
        <f>+I51+I52+I53+I54+I55+I56+I57+I58+I59+I60+I61+I62+I63+I64+I65+I66+I67+I68+I69+I70</f>
        <v>5675.003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</row>
    <row r="51" spans="1:102" s="22" customFormat="1" ht="48" customHeight="1">
      <c r="A51" s="29"/>
      <c r="B51" s="16"/>
      <c r="C51" s="16"/>
      <c r="D51" s="17"/>
      <c r="E51" s="31" t="s">
        <v>99</v>
      </c>
      <c r="F51" s="3"/>
      <c r="G51" s="33"/>
      <c r="H51" s="33"/>
      <c r="I51" s="3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</row>
    <row r="52" spans="1:102" s="14" customFormat="1" ht="66">
      <c r="A52" s="29"/>
      <c r="B52" s="16"/>
      <c r="C52" s="16"/>
      <c r="D52" s="30" t="s">
        <v>0</v>
      </c>
      <c r="E52" s="44" t="s">
        <v>84</v>
      </c>
      <c r="F52" s="3"/>
      <c r="G52" s="33">
        <v>20000</v>
      </c>
      <c r="H52" s="33">
        <v>4300</v>
      </c>
      <c r="I52" s="33"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s="14" customFormat="1" ht="54" customHeight="1">
      <c r="A53" s="29"/>
      <c r="B53" s="16"/>
      <c r="C53" s="16"/>
      <c r="D53" s="30"/>
      <c r="E53" s="45" t="s">
        <v>45</v>
      </c>
      <c r="F53" s="3"/>
      <c r="G53" s="32"/>
      <c r="H53" s="33"/>
      <c r="I53" s="3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s="14" customFormat="1" ht="14.25">
      <c r="A54" s="29"/>
      <c r="B54" s="16"/>
      <c r="C54" s="16"/>
      <c r="D54" s="30"/>
      <c r="E54" s="42" t="s">
        <v>16</v>
      </c>
      <c r="F54" s="3"/>
      <c r="G54" s="32"/>
      <c r="H54" s="33"/>
      <c r="I54" s="3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s="14" customFormat="1" ht="51">
      <c r="A55" s="29"/>
      <c r="B55" s="16"/>
      <c r="C55" s="16"/>
      <c r="D55" s="30"/>
      <c r="E55" s="42" t="s">
        <v>46</v>
      </c>
      <c r="F55" s="3"/>
      <c r="G55" s="32"/>
      <c r="H55" s="33"/>
      <c r="I55" s="3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s="14" customFormat="1" ht="63.75">
      <c r="A56" s="29"/>
      <c r="B56" s="16"/>
      <c r="C56" s="16"/>
      <c r="D56" s="30"/>
      <c r="E56" s="42" t="s">
        <v>48</v>
      </c>
      <c r="F56" s="3"/>
      <c r="G56" s="32"/>
      <c r="H56" s="33"/>
      <c r="I56" s="3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s="14" customFormat="1" ht="69" customHeight="1">
      <c r="A57" s="29"/>
      <c r="B57" s="16"/>
      <c r="C57" s="16"/>
      <c r="D57" s="30"/>
      <c r="E57" s="42" t="s">
        <v>47</v>
      </c>
      <c r="F57" s="3"/>
      <c r="G57" s="32"/>
      <c r="H57" s="33"/>
      <c r="I57" s="3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s="14" customFormat="1" ht="78" customHeight="1">
      <c r="A58" s="29"/>
      <c r="B58" s="16"/>
      <c r="C58" s="16"/>
      <c r="D58" s="30" t="s">
        <v>2</v>
      </c>
      <c r="E58" s="46" t="s">
        <v>85</v>
      </c>
      <c r="F58" s="3">
        <v>27.4</v>
      </c>
      <c r="G58" s="32">
        <v>3465</v>
      </c>
      <c r="H58" s="33">
        <v>3465</v>
      </c>
      <c r="I58" s="33">
        <v>792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s="14" customFormat="1" ht="65.25" customHeight="1">
      <c r="A59" s="47"/>
      <c r="B59" s="48"/>
      <c r="C59" s="48"/>
      <c r="D59" s="30" t="s">
        <v>4</v>
      </c>
      <c r="E59" s="49" t="s">
        <v>86</v>
      </c>
      <c r="F59" s="3">
        <v>100</v>
      </c>
      <c r="G59" s="32">
        <v>15000</v>
      </c>
      <c r="H59" s="33">
        <v>15000</v>
      </c>
      <c r="I59" s="33">
        <v>2229.16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9" s="37" customFormat="1" ht="55.5" customHeight="1">
      <c r="A60" s="29"/>
      <c r="B60" s="29"/>
      <c r="C60" s="29"/>
      <c r="D60" s="35"/>
      <c r="E60" s="36" t="s">
        <v>45</v>
      </c>
      <c r="F60" s="3"/>
      <c r="G60" s="32"/>
      <c r="H60" s="33"/>
      <c r="I60" s="33"/>
    </row>
    <row r="61" spans="1:9" s="37" customFormat="1" ht="23.25" customHeight="1">
      <c r="A61" s="29"/>
      <c r="B61" s="29"/>
      <c r="C61" s="29"/>
      <c r="D61" s="35"/>
      <c r="E61" s="36" t="s">
        <v>16</v>
      </c>
      <c r="F61" s="3">
        <v>98</v>
      </c>
      <c r="G61" s="32"/>
      <c r="H61" s="33"/>
      <c r="I61" s="33"/>
    </row>
    <row r="62" spans="1:9" s="37" customFormat="1" ht="93.75" customHeight="1">
      <c r="A62" s="29"/>
      <c r="B62" s="29"/>
      <c r="C62" s="29"/>
      <c r="D62" s="35"/>
      <c r="E62" s="36" t="s">
        <v>90</v>
      </c>
      <c r="F62" s="3"/>
      <c r="G62" s="32"/>
      <c r="H62" s="33"/>
      <c r="I62" s="33"/>
    </row>
    <row r="63" spans="1:102" s="14" customFormat="1" ht="52.5" customHeight="1">
      <c r="A63" s="29"/>
      <c r="B63" s="16"/>
      <c r="C63" s="16"/>
      <c r="D63" s="30" t="s">
        <v>7</v>
      </c>
      <c r="E63" s="49" t="s">
        <v>87</v>
      </c>
      <c r="F63" s="3"/>
      <c r="G63" s="32">
        <v>3195</v>
      </c>
      <c r="H63" s="33">
        <v>3195</v>
      </c>
      <c r="I63" s="33">
        <v>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9" s="37" customFormat="1" ht="81.75" customHeight="1">
      <c r="A64" s="29"/>
      <c r="B64" s="29"/>
      <c r="C64" s="29"/>
      <c r="D64" s="35"/>
      <c r="E64" s="36" t="s">
        <v>49</v>
      </c>
      <c r="F64" s="3"/>
      <c r="G64" s="32"/>
      <c r="H64" s="33"/>
      <c r="I64" s="33"/>
    </row>
    <row r="65" spans="1:9" s="37" customFormat="1" ht="84.75" customHeight="1">
      <c r="A65" s="29"/>
      <c r="B65" s="29"/>
      <c r="C65" s="29"/>
      <c r="D65" s="35" t="s">
        <v>8</v>
      </c>
      <c r="E65" s="49" t="s">
        <v>88</v>
      </c>
      <c r="F65" s="3"/>
      <c r="G65" s="32">
        <v>2890</v>
      </c>
      <c r="H65" s="33">
        <v>2890</v>
      </c>
      <c r="I65" s="33">
        <v>2453.843</v>
      </c>
    </row>
    <row r="66" spans="1:102" s="14" customFormat="1" ht="66">
      <c r="A66" s="47"/>
      <c r="B66" s="48"/>
      <c r="C66" s="48"/>
      <c r="D66" s="30" t="s">
        <v>9</v>
      </c>
      <c r="E66" s="49" t="s">
        <v>89</v>
      </c>
      <c r="F66" s="3"/>
      <c r="G66" s="32">
        <v>4500</v>
      </c>
      <c r="H66" s="33">
        <v>4500</v>
      </c>
      <c r="I66" s="33">
        <v>200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9" s="37" customFormat="1" ht="42.75" customHeight="1">
      <c r="A67" s="29"/>
      <c r="B67" s="29"/>
      <c r="C67" s="29"/>
      <c r="D67" s="35" t="s">
        <v>10</v>
      </c>
      <c r="E67" s="49" t="s">
        <v>58</v>
      </c>
      <c r="F67" s="3">
        <v>55</v>
      </c>
      <c r="G67" s="32">
        <v>1000</v>
      </c>
      <c r="H67" s="33">
        <v>1000</v>
      </c>
      <c r="I67" s="33">
        <v>0</v>
      </c>
    </row>
    <row r="68" spans="1:9" s="37" customFormat="1" ht="81.75" customHeight="1">
      <c r="A68" s="29"/>
      <c r="B68" s="29"/>
      <c r="C68" s="29"/>
      <c r="D68" s="50" t="s">
        <v>33</v>
      </c>
      <c r="E68" s="49" t="s">
        <v>91</v>
      </c>
      <c r="F68" s="3"/>
      <c r="G68" s="32"/>
      <c r="H68" s="33"/>
      <c r="I68" s="33"/>
    </row>
    <row r="69" spans="1:9" s="37" customFormat="1" ht="82.5" customHeight="1">
      <c r="A69" s="29"/>
      <c r="B69" s="29"/>
      <c r="C69" s="29"/>
      <c r="D69" s="50" t="s">
        <v>35</v>
      </c>
      <c r="E69" s="49" t="s">
        <v>92</v>
      </c>
      <c r="F69" s="3"/>
      <c r="G69" s="32">
        <v>2700</v>
      </c>
      <c r="H69" s="33">
        <v>2700</v>
      </c>
      <c r="I69" s="33">
        <v>0</v>
      </c>
    </row>
    <row r="70" spans="1:9" s="37" customFormat="1" ht="92.25" customHeight="1">
      <c r="A70" s="29"/>
      <c r="B70" s="29"/>
      <c r="C70" s="29"/>
      <c r="D70" s="50"/>
      <c r="E70" s="49" t="s">
        <v>100</v>
      </c>
      <c r="F70" s="3"/>
      <c r="G70" s="32">
        <v>300</v>
      </c>
      <c r="H70" s="33">
        <v>300</v>
      </c>
      <c r="I70" s="33">
        <v>0</v>
      </c>
    </row>
    <row r="71" spans="1:9" s="37" customFormat="1" ht="66">
      <c r="A71" s="29"/>
      <c r="B71" s="29"/>
      <c r="C71" s="29"/>
      <c r="D71" s="50" t="s">
        <v>12</v>
      </c>
      <c r="E71" s="49" t="s">
        <v>104</v>
      </c>
      <c r="F71" s="3"/>
      <c r="G71" s="32"/>
      <c r="H71" s="33"/>
      <c r="I71" s="33"/>
    </row>
    <row r="72" spans="1:9" s="28" customFormat="1" ht="45" customHeight="1">
      <c r="A72" s="23"/>
      <c r="B72" s="24" t="s">
        <v>10</v>
      </c>
      <c r="C72" s="23"/>
      <c r="D72" s="24"/>
      <c r="E72" s="25" t="s">
        <v>39</v>
      </c>
      <c r="F72" s="26">
        <v>87.3</v>
      </c>
      <c r="G72" s="27">
        <f>G73</f>
        <v>1543983.2</v>
      </c>
      <c r="H72" s="27">
        <f>H73</f>
        <v>1126065.2</v>
      </c>
      <c r="I72" s="27">
        <f>I73</f>
        <v>1082302.443</v>
      </c>
    </row>
    <row r="73" spans="1:102" s="14" customFormat="1" ht="43.5" customHeight="1">
      <c r="A73" s="29"/>
      <c r="B73" s="17"/>
      <c r="C73" s="16" t="s">
        <v>0</v>
      </c>
      <c r="D73" s="30"/>
      <c r="E73" s="18" t="s">
        <v>39</v>
      </c>
      <c r="F73" s="3">
        <v>87.3</v>
      </c>
      <c r="G73" s="19">
        <f>G74+G76+G77+G78+G81+G79</f>
        <v>1543983.2</v>
      </c>
      <c r="H73" s="19">
        <f>H74+H76+H77+H78+H81+H79</f>
        <v>1126065.2</v>
      </c>
      <c r="I73" s="19">
        <f>I74+I76+I77+I78+I81+I79</f>
        <v>1082302.443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s="14" customFormat="1" ht="44.25" customHeight="1">
      <c r="A74" s="29"/>
      <c r="B74" s="17"/>
      <c r="C74" s="16"/>
      <c r="D74" s="30" t="s">
        <v>0</v>
      </c>
      <c r="E74" s="31" t="s">
        <v>54</v>
      </c>
      <c r="F74" s="3">
        <v>57.6</v>
      </c>
      <c r="G74" s="33">
        <f>+G75</f>
        <v>415850</v>
      </c>
      <c r="H74" s="33">
        <f>+H75</f>
        <v>115850</v>
      </c>
      <c r="I74" s="33">
        <f>+I75</f>
        <v>113194.4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s="14" customFormat="1" ht="14.25" customHeight="1">
      <c r="A75" s="29"/>
      <c r="B75" s="17"/>
      <c r="C75" s="16"/>
      <c r="D75" s="30"/>
      <c r="E75" s="31" t="s">
        <v>53</v>
      </c>
      <c r="F75" s="3">
        <v>57.6</v>
      </c>
      <c r="G75" s="33">
        <v>415850</v>
      </c>
      <c r="H75" s="33">
        <v>115850</v>
      </c>
      <c r="I75" s="33">
        <v>113194.4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</row>
    <row r="76" spans="1:102" s="14" customFormat="1" ht="78.75" customHeight="1">
      <c r="A76" s="29"/>
      <c r="B76" s="16"/>
      <c r="C76" s="16"/>
      <c r="D76" s="30" t="s">
        <v>2</v>
      </c>
      <c r="E76" s="31" t="s">
        <v>40</v>
      </c>
      <c r="F76" s="3">
        <v>97.4</v>
      </c>
      <c r="G76" s="33">
        <v>157860</v>
      </c>
      <c r="H76" s="33">
        <v>159942</v>
      </c>
      <c r="I76" s="33">
        <v>158417.8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</row>
    <row r="77" spans="1:102" s="14" customFormat="1" ht="28.5">
      <c r="A77" s="29"/>
      <c r="B77" s="17"/>
      <c r="C77" s="16"/>
      <c r="D77" s="30" t="s">
        <v>4</v>
      </c>
      <c r="E77" s="31" t="s">
        <v>50</v>
      </c>
      <c r="F77" s="3">
        <v>97.9</v>
      </c>
      <c r="G77" s="33">
        <v>44100</v>
      </c>
      <c r="H77" s="33">
        <v>44100</v>
      </c>
      <c r="I77" s="33">
        <v>38855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s="14" customFormat="1" ht="29.25" customHeight="1">
      <c r="A78" s="29"/>
      <c r="B78" s="17"/>
      <c r="C78" s="16"/>
      <c r="D78" s="30" t="s">
        <v>7</v>
      </c>
      <c r="E78" s="44" t="s">
        <v>93</v>
      </c>
      <c r="F78" s="3">
        <v>99.8</v>
      </c>
      <c r="G78" s="33">
        <v>896173.2</v>
      </c>
      <c r="H78" s="33">
        <f>20000+776173.2</f>
        <v>796173.2</v>
      </c>
      <c r="I78" s="33">
        <v>767195.243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s="14" customFormat="1" ht="49.5" customHeight="1">
      <c r="A79" s="29"/>
      <c r="B79" s="17"/>
      <c r="C79" s="16"/>
      <c r="D79" s="30"/>
      <c r="E79" s="51" t="s">
        <v>101</v>
      </c>
      <c r="F79" s="3"/>
      <c r="G79" s="33">
        <f>+G80</f>
        <v>30000</v>
      </c>
      <c r="H79" s="33">
        <f>+H80</f>
        <v>10000</v>
      </c>
      <c r="I79" s="33">
        <f>+I80</f>
        <v>4640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</row>
    <row r="80" spans="1:102" s="14" customFormat="1" ht="14.25" customHeight="1">
      <c r="A80" s="29"/>
      <c r="B80" s="17"/>
      <c r="C80" s="16"/>
      <c r="D80" s="30"/>
      <c r="E80" s="31" t="s">
        <v>53</v>
      </c>
      <c r="F80" s="3"/>
      <c r="G80" s="33">
        <v>30000</v>
      </c>
      <c r="H80" s="33">
        <v>10000</v>
      </c>
      <c r="I80" s="33">
        <v>4640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</row>
    <row r="81" spans="1:102" s="14" customFormat="1" ht="49.5" customHeight="1">
      <c r="A81" s="29"/>
      <c r="B81" s="17"/>
      <c r="C81" s="16"/>
      <c r="D81" s="30" t="s">
        <v>8</v>
      </c>
      <c r="E81" s="31" t="s">
        <v>17</v>
      </c>
      <c r="F81" s="3"/>
      <c r="G81" s="33"/>
      <c r="H81" s="33"/>
      <c r="I81" s="3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9" s="57" customFormat="1" ht="27.75" customHeight="1">
      <c r="A82" s="52"/>
      <c r="B82" s="53" t="s">
        <v>35</v>
      </c>
      <c r="C82" s="52"/>
      <c r="D82" s="53"/>
      <c r="E82" s="54" t="s">
        <v>18</v>
      </c>
      <c r="F82" s="55">
        <v>63.9</v>
      </c>
      <c r="G82" s="56">
        <f>G83+G85</f>
        <v>2552154</v>
      </c>
      <c r="H82" s="56">
        <f>H83+H85</f>
        <v>2422153.2</v>
      </c>
      <c r="I82" s="56">
        <f>I83+I85</f>
        <v>1414898.75</v>
      </c>
    </row>
    <row r="83" spans="1:102" s="22" customFormat="1" ht="27.75" customHeight="1">
      <c r="A83" s="29"/>
      <c r="B83" s="16"/>
      <c r="C83" s="16" t="s">
        <v>0</v>
      </c>
      <c r="D83" s="17"/>
      <c r="E83" s="18" t="s">
        <v>18</v>
      </c>
      <c r="F83" s="58">
        <v>88.7</v>
      </c>
      <c r="G83" s="58">
        <f>G84</f>
        <v>467840.8</v>
      </c>
      <c r="H83" s="58">
        <f>H84</f>
        <v>467840</v>
      </c>
      <c r="I83" s="58">
        <f>I84</f>
        <v>408506.291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</row>
    <row r="84" spans="1:9" s="37" customFormat="1" ht="75" customHeight="1">
      <c r="A84" s="29"/>
      <c r="B84" s="29"/>
      <c r="C84" s="29"/>
      <c r="D84" s="35" t="s">
        <v>0</v>
      </c>
      <c r="E84" s="36" t="s">
        <v>94</v>
      </c>
      <c r="F84" s="3">
        <v>88.7</v>
      </c>
      <c r="G84" s="32">
        <v>467840.8</v>
      </c>
      <c r="H84" s="33">
        <v>467840</v>
      </c>
      <c r="I84" s="33">
        <v>408506.291</v>
      </c>
    </row>
    <row r="85" spans="1:102" s="22" customFormat="1" ht="63" customHeight="1">
      <c r="A85" s="29"/>
      <c r="B85" s="16"/>
      <c r="C85" s="17" t="s">
        <v>2</v>
      </c>
      <c r="D85" s="17"/>
      <c r="E85" s="18" t="s">
        <v>41</v>
      </c>
      <c r="F85" s="3">
        <v>56.8</v>
      </c>
      <c r="G85" s="58">
        <f>G86+G87+G88+G89+G90+G91+G92+G94+G95+G97+G98</f>
        <v>2084313.2</v>
      </c>
      <c r="H85" s="58">
        <f>H86+H87+H88+H89+H90+H91+H92+H94+H95+H97+H98</f>
        <v>1954313.2</v>
      </c>
      <c r="I85" s="58">
        <f>I86+I87+I88+I89+I90+I91+I92+I94+I95+I97+I98</f>
        <v>1006392.459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</row>
    <row r="86" spans="1:102" s="14" customFormat="1" ht="42.75" customHeight="1">
      <c r="A86" s="29"/>
      <c r="B86" s="16"/>
      <c r="C86" s="16"/>
      <c r="D86" s="30" t="s">
        <v>0</v>
      </c>
      <c r="E86" s="31" t="s">
        <v>42</v>
      </c>
      <c r="F86" s="3">
        <v>79</v>
      </c>
      <c r="G86" s="43">
        <v>12000</v>
      </c>
      <c r="H86" s="33">
        <v>12000</v>
      </c>
      <c r="I86" s="33">
        <v>10056.89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s="14" customFormat="1" ht="55.5" customHeight="1">
      <c r="A87" s="29"/>
      <c r="B87" s="16"/>
      <c r="C87" s="16"/>
      <c r="D87" s="30" t="s">
        <v>2</v>
      </c>
      <c r="E87" s="31" t="s">
        <v>95</v>
      </c>
      <c r="F87" s="3">
        <v>43.3</v>
      </c>
      <c r="G87" s="33">
        <v>1170791</v>
      </c>
      <c r="H87" s="33">
        <f>50000+1170791</f>
        <v>1220791</v>
      </c>
      <c r="I87" s="33">
        <v>478252.691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s="14" customFormat="1" ht="46.5" customHeight="1">
      <c r="A88" s="29"/>
      <c r="B88" s="16"/>
      <c r="C88" s="16"/>
      <c r="D88" s="30" t="s">
        <v>4</v>
      </c>
      <c r="E88" s="31" t="s">
        <v>43</v>
      </c>
      <c r="F88" s="3">
        <v>97.2</v>
      </c>
      <c r="G88" s="33">
        <v>98000</v>
      </c>
      <c r="H88" s="33">
        <v>98000</v>
      </c>
      <c r="I88" s="33">
        <v>73428.037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s="14" customFormat="1" ht="14.25">
      <c r="A89" s="29"/>
      <c r="B89" s="16"/>
      <c r="C89" s="16"/>
      <c r="D89" s="30" t="s">
        <v>7</v>
      </c>
      <c r="E89" s="31" t="s">
        <v>27</v>
      </c>
      <c r="F89" s="3">
        <v>92.8</v>
      </c>
      <c r="G89" s="43">
        <v>80000</v>
      </c>
      <c r="H89" s="33">
        <v>80000</v>
      </c>
      <c r="I89" s="33">
        <v>79987.6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9" s="37" customFormat="1" ht="46.5" customHeight="1">
      <c r="A90" s="29"/>
      <c r="B90" s="29"/>
      <c r="C90" s="29"/>
      <c r="D90" s="35" t="s">
        <v>8</v>
      </c>
      <c r="E90" s="36" t="s">
        <v>51</v>
      </c>
      <c r="F90" s="3">
        <v>97.1</v>
      </c>
      <c r="G90" s="32">
        <v>29894.7</v>
      </c>
      <c r="H90" s="33">
        <v>29894.7</v>
      </c>
      <c r="I90" s="33">
        <v>28727.408</v>
      </c>
    </row>
    <row r="91" spans="1:102" s="14" customFormat="1" ht="109.5" customHeight="1">
      <c r="A91" s="29"/>
      <c r="B91" s="16"/>
      <c r="C91" s="16"/>
      <c r="D91" s="30" t="s">
        <v>9</v>
      </c>
      <c r="E91" s="31" t="s">
        <v>96</v>
      </c>
      <c r="F91" s="3">
        <v>94.8</v>
      </c>
      <c r="G91" s="33">
        <v>135291.2</v>
      </c>
      <c r="H91" s="33">
        <v>135291.2</v>
      </c>
      <c r="I91" s="33">
        <v>121673.656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s="14" customFormat="1" ht="67.5" customHeight="1">
      <c r="A92" s="29"/>
      <c r="B92" s="16"/>
      <c r="C92" s="16"/>
      <c r="D92" s="30" t="s">
        <v>10</v>
      </c>
      <c r="E92" s="31" t="s">
        <v>34</v>
      </c>
      <c r="F92" s="3">
        <v>81.7</v>
      </c>
      <c r="G92" s="33">
        <f>G93</f>
        <v>52336.3</v>
      </c>
      <c r="H92" s="33">
        <f>H93</f>
        <v>52336.3</v>
      </c>
      <c r="I92" s="33">
        <f>I93</f>
        <v>52336.3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s="14" customFormat="1" ht="21.75" customHeight="1">
      <c r="A93" s="29"/>
      <c r="B93" s="16"/>
      <c r="C93" s="16"/>
      <c r="D93" s="30"/>
      <c r="E93" s="31" t="s">
        <v>105</v>
      </c>
      <c r="F93" s="3">
        <v>81.7</v>
      </c>
      <c r="G93" s="33">
        <v>52336.3</v>
      </c>
      <c r="H93" s="33">
        <v>52336.3</v>
      </c>
      <c r="I93" s="33">
        <v>52336.3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s="14" customFormat="1" ht="42" customHeight="1">
      <c r="A94" s="29"/>
      <c r="B94" s="16"/>
      <c r="C94" s="16"/>
      <c r="D94" s="30" t="s">
        <v>33</v>
      </c>
      <c r="E94" s="40" t="s">
        <v>97</v>
      </c>
      <c r="F94" s="3"/>
      <c r="G94" s="43">
        <v>1000</v>
      </c>
      <c r="H94" s="33">
        <v>1000</v>
      </c>
      <c r="I94" s="33">
        <v>0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s="14" customFormat="1" ht="48" customHeight="1">
      <c r="A95" s="29"/>
      <c r="B95" s="16"/>
      <c r="C95" s="16"/>
      <c r="D95" s="30"/>
      <c r="E95" s="31" t="s">
        <v>98</v>
      </c>
      <c r="F95" s="3"/>
      <c r="G95" s="33"/>
      <c r="H95" s="33"/>
      <c r="I95" s="3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s="14" customFormat="1" ht="17.25" customHeight="1">
      <c r="A96" s="29"/>
      <c r="B96" s="16"/>
      <c r="C96" s="16"/>
      <c r="D96" s="30"/>
      <c r="E96" s="31" t="s">
        <v>53</v>
      </c>
      <c r="F96" s="3"/>
      <c r="G96" s="43"/>
      <c r="H96" s="33"/>
      <c r="I96" s="3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s="14" customFormat="1" ht="62.25" customHeight="1">
      <c r="A97" s="29"/>
      <c r="B97" s="16"/>
      <c r="C97" s="16"/>
      <c r="D97" s="30" t="s">
        <v>35</v>
      </c>
      <c r="E97" s="59" t="s">
        <v>102</v>
      </c>
      <c r="F97" s="3"/>
      <c r="G97" s="43">
        <v>5000</v>
      </c>
      <c r="H97" s="33">
        <v>5000</v>
      </c>
      <c r="I97" s="33">
        <v>4999.8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s="14" customFormat="1" ht="93.75" customHeight="1">
      <c r="A98" s="29"/>
      <c r="B98" s="16"/>
      <c r="C98" s="16"/>
      <c r="D98" s="30"/>
      <c r="E98" s="59" t="s">
        <v>103</v>
      </c>
      <c r="F98" s="3"/>
      <c r="G98" s="43">
        <v>500000</v>
      </c>
      <c r="H98" s="33">
        <f>160000+160000</f>
        <v>320000</v>
      </c>
      <c r="I98" s="33">
        <v>156930.077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</row>
    <row r="99" spans="1:102" s="14" customFormat="1" ht="45">
      <c r="A99" s="29"/>
      <c r="B99" s="16"/>
      <c r="C99" s="16"/>
      <c r="D99" s="30" t="s">
        <v>12</v>
      </c>
      <c r="E99" s="59" t="s">
        <v>106</v>
      </c>
      <c r="F99" s="3"/>
      <c r="G99" s="43"/>
      <c r="H99" s="33"/>
      <c r="I99" s="3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s="14" customFormat="1" ht="45">
      <c r="A100" s="29"/>
      <c r="B100" s="16"/>
      <c r="C100" s="16"/>
      <c r="D100" s="30" t="s">
        <v>13</v>
      </c>
      <c r="E100" s="59" t="s">
        <v>107</v>
      </c>
      <c r="F100" s="3"/>
      <c r="G100" s="43"/>
      <c r="H100" s="33"/>
      <c r="I100" s="3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s="14" customFormat="1" ht="45" customHeight="1">
      <c r="A101" s="35" t="s">
        <v>33</v>
      </c>
      <c r="B101" s="30" t="s">
        <v>2</v>
      </c>
      <c r="C101" s="30" t="s">
        <v>8</v>
      </c>
      <c r="D101" s="30" t="s">
        <v>9</v>
      </c>
      <c r="E101" s="31" t="s">
        <v>59</v>
      </c>
      <c r="F101" s="33">
        <v>66.7</v>
      </c>
      <c r="G101" s="33">
        <v>2880</v>
      </c>
      <c r="H101" s="33">
        <v>2880</v>
      </c>
      <c r="I101" s="33">
        <v>2040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</row>
    <row r="110" ht="12.75">
      <c r="F110" s="60"/>
    </row>
    <row r="111" ht="12.75">
      <c r="F111" s="60"/>
    </row>
    <row r="112" ht="12.75">
      <c r="F112" s="60"/>
    </row>
    <row r="113" ht="156" customHeight="1">
      <c r="F113" s="1"/>
    </row>
    <row r="120" ht="12.75">
      <c r="F120" s="4">
        <f>SUM(F114:F119)</f>
        <v>0</v>
      </c>
    </row>
  </sheetData>
  <sheetProtection/>
  <mergeCells count="10">
    <mergeCell ref="D5:D7"/>
    <mergeCell ref="A2:I4"/>
    <mergeCell ref="E5:E7"/>
    <mergeCell ref="I5:I7"/>
    <mergeCell ref="F5:F7"/>
    <mergeCell ref="G5:G7"/>
    <mergeCell ref="H5:H7"/>
    <mergeCell ref="A5:A7"/>
    <mergeCell ref="B5:B7"/>
    <mergeCell ref="C5:C7"/>
  </mergeCells>
  <printOptions/>
  <pageMargins left="0" right="0" top="0" bottom="0" header="0.5118110236220472" footer="0.1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2017-05-10T08:53:48Z</cp:lastPrinted>
  <dcterms:created xsi:type="dcterms:W3CDTF">1996-10-14T23:33:28Z</dcterms:created>
  <dcterms:modified xsi:type="dcterms:W3CDTF">2018-04-13T05:35:50Z</dcterms:modified>
  <cp:category/>
  <cp:version/>
  <cp:contentType/>
  <cp:contentStatus/>
</cp:coreProperties>
</file>